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d321\Desktop\D Drive\SARKAR\Courses\MECE 4361 SDI\Handout\Engineering Econ\"/>
    </mc:Choice>
  </mc:AlternateContent>
  <bookViews>
    <workbookView xWindow="0" yWindow="0" windowWidth="18165" windowHeight="807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I72" i="1"/>
  <c r="I70" i="1"/>
  <c r="I51" i="1"/>
  <c r="I53" i="1"/>
  <c r="I55" i="1"/>
  <c r="I38" i="1"/>
  <c r="I39" i="1"/>
  <c r="I40" i="1"/>
  <c r="I42" i="1"/>
  <c r="I44" i="1"/>
  <c r="I46" i="1"/>
  <c r="I48" i="1"/>
  <c r="I58" i="1"/>
  <c r="I60" i="1"/>
  <c r="I62" i="1"/>
  <c r="I64" i="1"/>
  <c r="I66" i="1"/>
  <c r="I12" i="1"/>
  <c r="I14" i="1"/>
  <c r="I21" i="1"/>
  <c r="I24" i="1"/>
</calcChain>
</file>

<file path=xl/sharedStrings.xml><?xml version="1.0" encoding="utf-8"?>
<sst xmlns="http://schemas.openxmlformats.org/spreadsheetml/2006/main" count="40" uniqueCount="39">
  <si>
    <t>PROTOTYPE  COST</t>
  </si>
  <si>
    <t>Bill of Mterials (Rounded to nearest $10 dollars)</t>
  </si>
  <si>
    <t>Add Consumales (10%)</t>
  </si>
  <si>
    <t>Total Material Cost</t>
  </si>
  <si>
    <t>Labor Cost $50 per hour</t>
  </si>
  <si>
    <t>Number of hours</t>
  </si>
  <si>
    <t>Labor Cost</t>
  </si>
  <si>
    <t>Prototype Cost</t>
  </si>
  <si>
    <t>PRODUCT  COST</t>
  </si>
  <si>
    <t>Assume number of parts manufactured per year</t>
  </si>
  <si>
    <t>Number of labors</t>
  </si>
  <si>
    <t>Number of Supervisors</t>
  </si>
  <si>
    <t>Number of Engineers</t>
  </si>
  <si>
    <t>Yeraly salary for labors</t>
  </si>
  <si>
    <t>Yeraly salary for Supervisor</t>
  </si>
  <si>
    <t>Yeraly salary for Engineer</t>
  </si>
  <si>
    <t>Cost for labors</t>
  </si>
  <si>
    <t>Cost for Supervisors</t>
  </si>
  <si>
    <t>Cost for Engineers</t>
  </si>
  <si>
    <t>Total Labor Cost</t>
  </si>
  <si>
    <t>Add 30% Benefits</t>
  </si>
  <si>
    <t>Total Labor Cost including Benefits</t>
  </si>
  <si>
    <t>Labor Cost per Part</t>
  </si>
  <si>
    <t>Material Cost for large quamtity</t>
  </si>
  <si>
    <t>Consumables (10%)</t>
  </si>
  <si>
    <t>Sum of Mtaerial &amp; Labor Cost per Part</t>
  </si>
  <si>
    <t>Add 30% Overhead</t>
  </si>
  <si>
    <t>Manufacturing Cost Per Part</t>
  </si>
  <si>
    <t>Add  50% Proft for Distributor Cost</t>
  </si>
  <si>
    <t>Distributor Cost</t>
  </si>
  <si>
    <t>Add 50% Profit for Distributor</t>
  </si>
  <si>
    <t>Predicted QFD Cost</t>
  </si>
  <si>
    <t>Typical Competitive Cost</t>
  </si>
  <si>
    <t>Revenue for the Company</t>
  </si>
  <si>
    <t>Value</t>
  </si>
  <si>
    <t xml:space="preserve">Rounded Distributor Cost </t>
  </si>
  <si>
    <t>Rounded Retail Cost</t>
  </si>
  <si>
    <t>Updated November 12, 2018</t>
  </si>
  <si>
    <t>EXAMPLE  FOR  PROTOTYPE  &amp;  PRODUCT 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</si>
</sst>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_);[Red]\(&quot;$&quot;#,##0.0\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44" fontId="0" fillId="0" borderId="0" xfId="0" applyNumberFormat="1"/>
    <xf numFmtId="6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2" borderId="0" xfId="0" applyFont="1" applyFill="1"/>
    <xf numFmtId="6" fontId="2" fillId="2" borderId="0" xfId="0" applyNumberFormat="1" applyFont="1" applyFill="1"/>
    <xf numFmtId="165" fontId="2" fillId="2" borderId="0" xfId="0" applyNumberFormat="1" applyFont="1" applyFill="1"/>
    <xf numFmtId="0" fontId="0" fillId="2" borderId="0" xfId="0" applyFill="1"/>
    <xf numFmtId="0" fontId="3" fillId="0" borderId="0" xfId="0" applyFont="1"/>
    <xf numFmtId="44" fontId="3" fillId="0" borderId="0" xfId="0" applyNumberFormat="1" applyFont="1"/>
    <xf numFmtId="164" fontId="3" fillId="0" borderId="0" xfId="0" applyNumberFormat="1" applyFont="1"/>
    <xf numFmtId="6" fontId="3" fillId="0" borderId="0" xfId="0" applyNumberFormat="1" applyFont="1"/>
    <xf numFmtId="44" fontId="2" fillId="2" borderId="0" xfId="0" applyNumberFormat="1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79"/>
  <sheetViews>
    <sheetView tabSelected="1" topLeftCell="A58" zoomScaleNormal="100" workbookViewId="0">
      <selection activeCell="M10" sqref="M10"/>
    </sheetView>
  </sheetViews>
  <sheetFormatPr defaultRowHeight="15" x14ac:dyDescent="0.25"/>
  <cols>
    <col min="8" max="8" width="14" customWidth="1"/>
    <col min="9" max="9" width="15.85546875" customWidth="1"/>
  </cols>
  <sheetData>
    <row r="3" spans="3:9" ht="26.25" x14ac:dyDescent="0.4">
      <c r="C3" s="15" t="s">
        <v>38</v>
      </c>
    </row>
    <row r="5" spans="3:9" ht="21" x14ac:dyDescent="0.35">
      <c r="F5" s="16" t="s">
        <v>37</v>
      </c>
    </row>
    <row r="6" spans="3:9" ht="21" x14ac:dyDescent="0.35">
      <c r="F6" s="16"/>
    </row>
    <row r="8" spans="3:9" ht="23.25" x14ac:dyDescent="0.35">
      <c r="C8" s="17" t="s">
        <v>0</v>
      </c>
      <c r="D8" s="17"/>
      <c r="E8" s="18"/>
    </row>
    <row r="9" spans="3:9" x14ac:dyDescent="0.25">
      <c r="I9" t="s">
        <v>34</v>
      </c>
    </row>
    <row r="10" spans="3:9" x14ac:dyDescent="0.25">
      <c r="C10" t="s">
        <v>1</v>
      </c>
      <c r="I10" s="1">
        <v>500</v>
      </c>
    </row>
    <row r="12" spans="3:9" x14ac:dyDescent="0.25">
      <c r="D12" t="s">
        <v>2</v>
      </c>
      <c r="I12" s="2">
        <f>I10*0.1</f>
        <v>50</v>
      </c>
    </row>
    <row r="14" spans="3:9" x14ac:dyDescent="0.25">
      <c r="E14" s="10" t="s">
        <v>3</v>
      </c>
      <c r="F14" s="10"/>
      <c r="G14" s="10"/>
      <c r="H14" s="10"/>
      <c r="I14" s="11">
        <f>I10+I12</f>
        <v>550</v>
      </c>
    </row>
    <row r="17" spans="3:14" x14ac:dyDescent="0.25">
      <c r="D17" t="s">
        <v>4</v>
      </c>
      <c r="G17" s="3">
        <v>50</v>
      </c>
    </row>
    <row r="19" spans="3:14" x14ac:dyDescent="0.25">
      <c r="E19" t="s">
        <v>5</v>
      </c>
      <c r="I19">
        <v>20</v>
      </c>
    </row>
    <row r="21" spans="3:14" x14ac:dyDescent="0.25">
      <c r="F21" s="10" t="s">
        <v>6</v>
      </c>
      <c r="G21" s="10"/>
      <c r="H21" s="10"/>
      <c r="I21" s="13">
        <f>G17*I19</f>
        <v>1000</v>
      </c>
    </row>
    <row r="24" spans="3:14" x14ac:dyDescent="0.25">
      <c r="F24" s="6" t="s">
        <v>7</v>
      </c>
      <c r="G24" s="6"/>
      <c r="H24" s="6"/>
      <c r="I24" s="14">
        <f>I14+I21</f>
        <v>1550</v>
      </c>
    </row>
    <row r="28" spans="3:14" ht="23.25" x14ac:dyDescent="0.35">
      <c r="C28" s="17" t="s">
        <v>8</v>
      </c>
      <c r="D28" s="18"/>
      <c r="E28" s="18"/>
    </row>
    <row r="30" spans="3:14" x14ac:dyDescent="0.25">
      <c r="C30" t="s">
        <v>9</v>
      </c>
      <c r="I30">
        <v>10000</v>
      </c>
    </row>
    <row r="32" spans="3:14" x14ac:dyDescent="0.25">
      <c r="E32" t="s">
        <v>10</v>
      </c>
      <c r="I32">
        <v>12</v>
      </c>
      <c r="K32" t="s">
        <v>13</v>
      </c>
      <c r="N32" s="3">
        <v>40000</v>
      </c>
    </row>
    <row r="33" spans="5:14" x14ac:dyDescent="0.25">
      <c r="E33" t="s">
        <v>11</v>
      </c>
      <c r="I33">
        <v>1</v>
      </c>
      <c r="K33" t="s">
        <v>14</v>
      </c>
      <c r="N33" s="3">
        <v>60000</v>
      </c>
    </row>
    <row r="34" spans="5:14" x14ac:dyDescent="0.25">
      <c r="E34" t="s">
        <v>12</v>
      </c>
      <c r="I34">
        <v>0</v>
      </c>
      <c r="K34" t="s">
        <v>15</v>
      </c>
      <c r="N34" s="3">
        <v>80000</v>
      </c>
    </row>
    <row r="38" spans="5:14" x14ac:dyDescent="0.25">
      <c r="F38" t="s">
        <v>16</v>
      </c>
      <c r="I38" s="3">
        <f>I32*N32</f>
        <v>480000</v>
      </c>
    </row>
    <row r="39" spans="5:14" x14ac:dyDescent="0.25">
      <c r="F39" t="s">
        <v>17</v>
      </c>
      <c r="I39" s="3">
        <f>I33*N33</f>
        <v>60000</v>
      </c>
    </row>
    <row r="40" spans="5:14" x14ac:dyDescent="0.25">
      <c r="F40" t="s">
        <v>18</v>
      </c>
      <c r="I40" s="3">
        <f>I34*N34</f>
        <v>0</v>
      </c>
    </row>
    <row r="42" spans="5:14" x14ac:dyDescent="0.25">
      <c r="F42" t="s">
        <v>19</v>
      </c>
      <c r="I42" s="3">
        <f>I38+I39+I40</f>
        <v>540000</v>
      </c>
    </row>
    <row r="44" spans="5:14" x14ac:dyDescent="0.25">
      <c r="F44" t="s">
        <v>20</v>
      </c>
      <c r="I44" s="4">
        <f>I42*0.3</f>
        <v>162000</v>
      </c>
    </row>
    <row r="46" spans="5:14" x14ac:dyDescent="0.25">
      <c r="F46" s="10" t="s">
        <v>21</v>
      </c>
      <c r="G46" s="10"/>
      <c r="H46" s="10"/>
      <c r="I46" s="12">
        <f>I42+I44</f>
        <v>702000</v>
      </c>
    </row>
    <row r="47" spans="5:14" x14ac:dyDescent="0.25">
      <c r="F47" s="10"/>
      <c r="G47" s="10"/>
      <c r="H47" s="10"/>
      <c r="I47" s="10"/>
    </row>
    <row r="48" spans="5:14" x14ac:dyDescent="0.25">
      <c r="F48" s="10"/>
      <c r="G48" s="10" t="s">
        <v>22</v>
      </c>
      <c r="H48" s="10"/>
      <c r="I48" s="12">
        <f>I46/I30</f>
        <v>70.2</v>
      </c>
    </row>
    <row r="51" spans="5:9" x14ac:dyDescent="0.25">
      <c r="F51" t="s">
        <v>23</v>
      </c>
      <c r="I51" s="2">
        <f>0.7*I10</f>
        <v>350</v>
      </c>
    </row>
    <row r="53" spans="5:9" x14ac:dyDescent="0.25">
      <c r="G53" t="s">
        <v>24</v>
      </c>
      <c r="I53" s="2">
        <f>0.1*I51</f>
        <v>35</v>
      </c>
    </row>
    <row r="55" spans="5:9" x14ac:dyDescent="0.25">
      <c r="G55" s="10" t="s">
        <v>3</v>
      </c>
      <c r="H55" s="10"/>
      <c r="I55" s="11">
        <f>I51+I53</f>
        <v>385</v>
      </c>
    </row>
    <row r="58" spans="5:9" x14ac:dyDescent="0.25">
      <c r="E58" t="s">
        <v>25</v>
      </c>
      <c r="I58" s="2">
        <f>I55+I48</f>
        <v>455.2</v>
      </c>
    </row>
    <row r="60" spans="5:9" x14ac:dyDescent="0.25">
      <c r="F60" t="s">
        <v>26</v>
      </c>
      <c r="I60" s="2">
        <f>0.3*I58</f>
        <v>136.56</v>
      </c>
    </row>
    <row r="62" spans="5:9" x14ac:dyDescent="0.25">
      <c r="F62" t="s">
        <v>27</v>
      </c>
      <c r="I62" s="2">
        <f>I58+I60</f>
        <v>591.76</v>
      </c>
    </row>
    <row r="64" spans="5:9" x14ac:dyDescent="0.25">
      <c r="F64" t="s">
        <v>28</v>
      </c>
      <c r="I64" s="2">
        <f>I62*0.5</f>
        <v>295.88</v>
      </c>
    </row>
    <row r="66" spans="5:9" x14ac:dyDescent="0.25">
      <c r="G66" t="s">
        <v>29</v>
      </c>
      <c r="I66" s="2">
        <f>I62+I64</f>
        <v>887.64</v>
      </c>
    </row>
    <row r="67" spans="5:9" x14ac:dyDescent="0.25">
      <c r="I67" s="2"/>
    </row>
    <row r="68" spans="5:9" x14ac:dyDescent="0.25">
      <c r="E68" s="5"/>
      <c r="F68" s="6" t="s">
        <v>35</v>
      </c>
      <c r="G68" s="6"/>
      <c r="H68" s="6"/>
      <c r="I68" s="7">
        <v>900</v>
      </c>
    </row>
    <row r="70" spans="5:9" x14ac:dyDescent="0.25">
      <c r="F70" t="s">
        <v>30</v>
      </c>
      <c r="I70" s="2">
        <f>0.5*I68</f>
        <v>450</v>
      </c>
    </row>
    <row r="72" spans="5:9" x14ac:dyDescent="0.25">
      <c r="F72" s="6"/>
      <c r="G72" s="6" t="s">
        <v>36</v>
      </c>
      <c r="H72" s="6"/>
      <c r="I72" s="8">
        <f>I68+I70</f>
        <v>1350</v>
      </c>
    </row>
    <row r="73" spans="5:9" x14ac:dyDescent="0.25">
      <c r="F73" s="6"/>
      <c r="G73" s="6"/>
      <c r="H73" s="6"/>
      <c r="I73" s="6"/>
    </row>
    <row r="74" spans="5:9" x14ac:dyDescent="0.25">
      <c r="F74" s="6" t="s">
        <v>31</v>
      </c>
      <c r="G74" s="6"/>
      <c r="H74" s="6"/>
      <c r="I74" s="6"/>
    </row>
    <row r="75" spans="5:9" x14ac:dyDescent="0.25">
      <c r="F75" s="6"/>
      <c r="G75" s="6"/>
      <c r="H75" s="6"/>
      <c r="I75" s="6"/>
    </row>
    <row r="76" spans="5:9" x14ac:dyDescent="0.25">
      <c r="F76" s="6" t="s">
        <v>32</v>
      </c>
      <c r="G76" s="6"/>
      <c r="H76" s="6"/>
      <c r="I76" s="6"/>
    </row>
    <row r="77" spans="5:9" x14ac:dyDescent="0.25">
      <c r="F77" s="6"/>
      <c r="G77" s="6"/>
      <c r="H77" s="6"/>
      <c r="I77" s="6"/>
    </row>
    <row r="78" spans="5:9" x14ac:dyDescent="0.25">
      <c r="F78" s="6" t="s">
        <v>33</v>
      </c>
      <c r="G78" s="6"/>
      <c r="H78" s="6"/>
      <c r="I78" s="8">
        <f>I68*I30</f>
        <v>9000000</v>
      </c>
    </row>
    <row r="79" spans="5:9" x14ac:dyDescent="0.25">
      <c r="F79" s="9"/>
      <c r="G79" s="9"/>
      <c r="H79" s="9"/>
      <c r="I79" s="9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ksarkar</dc:creator>
  <cp:lastModifiedBy>Kamal Sarkar</cp:lastModifiedBy>
  <dcterms:created xsi:type="dcterms:W3CDTF">2018-11-12T00:42:07Z</dcterms:created>
  <dcterms:modified xsi:type="dcterms:W3CDTF">2018-11-12T16:47:51Z</dcterms:modified>
</cp:coreProperties>
</file>